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<sst xmlns="http://schemas.openxmlformats.org/spreadsheetml/2006/main" count="694" uniqueCount="361">
  <si>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</si>
  <si>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</si>
  <si>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</si>
  <si>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</si>
  <si>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</si>
  <si>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</si>
  <si>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</si>
  <si>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</si>
  <si>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</si>
  <si>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</si>
  <si>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</si>
  <si>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</si>
  <si>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</si>
  <si>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</si>
  <si>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</si>
  <si>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</si>
  <si>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</si>
  <si>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</si>
  <si>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</si>
  <si>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</si>
  <si>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</si>
  <si>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</si>
  <si>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</si>
  <si>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</si>
  <si>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</si>
  <si>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</si>
  <si>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</si>
  <si>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</si>
  <si>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</si>
  <si>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</si>
  <si>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</si>
  <si>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</si>
  <si>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</si>
  <si>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</si>
  <si>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</si>
  <si>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</si>
  <si>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</si>
  <si>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</si>
  <si>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</si>
  <si>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</si>
  <si>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</si>
  <si>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</si>
  <si>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</si>
  <si>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</si>
  <si>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</si>
  <si>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</si>
  <si>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</si>
  <si>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</si>
  <si>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</si>
  <si>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</si>
  <si>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</si>
  <si>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</si>
  <si>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</si>
  <si>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</si>
  <si>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</si>
  <si>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</si>
  <si>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</si>
  <si>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</si>
  <si>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</si>
  <si>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</si>
  <si>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</si>
  <si>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</si>
  <si>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</si>
  <si>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</si>
  <si>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</si>
  <si>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</si>
  <si>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</si>
  <si>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</si>
  <si>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</si>
  <si>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</si>
  <si>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</si>
  <si>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</si>
  <si>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</si>
  <si>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</si>
  <si>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</si>
  <si>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</si>
  <si>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</si>
  <si>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</si>
  <si>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</si>
  <si>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</si>
  <si>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</si>
  <si>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</si>
  <si>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</si>
  <si>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</si>
  <si>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</si>
  <si>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</si>
  <si>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</si>
  <si>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</si>
  <si>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</si>
  <si>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</si>
  <si>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</si>
  <si>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</si>
  <si>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</si>
  <si>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</si>
  <si>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</si>
  <si>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</si>
  <si>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</si>
  <si>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</si>
  <si>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</si>
  <si>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</si>
  <si>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</si>
  <si>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</si>
  <si>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</si>
  <si>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</si>
  <si>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</si>
  <si>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</si>
  <si>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</si>
  <si>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</si>
  <si>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</si>
  <si>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</si>
  <si>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</si>
  <si>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</si>
  <si>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</si>
  <si>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</si>
  <si>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</si>
  <si>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</si>
  <si>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</si>
  <si>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</si>
  <si>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</si>
  <si>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</si>
  <si>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</si>
  <si>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</si>
  <si>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</si>
  <si>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</si>
  <si>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</si>
  <si>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</si>
  <si>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</si>
  <si>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</si>
  <si>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</si>
  <si>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</si>
  <si>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</si>
  <si>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</si>
  <si>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</si>
  <si>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</si>
  <si>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</si>
  <si>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</si>
  <si>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</si>
  <si>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</si>
  <si>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</si>
  <si>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</si>
  <si>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</si>
  <si>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</si>
  <si>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</si>
  <si>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</si>
  <si>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</si>
  <si>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</si>
  <si>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</si>
  <si>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</si>
  <si>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</si>
  <si>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</si>
  <si>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</si>
  <si>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</si>
  <si>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</si>
  <si>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</si>
  <si>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</si>
  <si>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</si>
  <si>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</si>
  <si>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</si>
  <si>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</si>
  <si>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</si>
  <si>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</si>
  <si>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</si>
  <si>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</si>
  <si>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</si>
  <si>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</si>
  <si>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</si>
  <si>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</si>
  <si>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</si>
  <si>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</si>
  <si>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</si>
  <si>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</si>
  <si>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</si>
  <si>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</si>
  <si>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</si>
  <si>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</si>
  <si>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</si>
  <si>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</si>
  <si>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</si>
  <si>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</si>
  <si>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</si>
  <si>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</si>
  <si>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</si>
  <si>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</si>
  <si>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</si>
  <si>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</si>
  <si>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</si>
  <si>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</si>
  <si>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</si>
  <si>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</si>
  <si>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</si>
  <si>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</si>
  <si>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</si>
  <si>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</si>
  <si>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</si>
  <si>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</si>
  <si>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</si>
  <si>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</si>
  <si>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</si>
  <si>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</si>
  <si>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</si>
  <si>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</si>
  <si>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</si>
  <si>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</si>
  <si>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</si>
  <si>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</si>
  <si>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</si>
  <si>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</si>
  <si>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</si>
  <si>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</si>
  <si>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</si>
  <si>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</si>
  <si>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</si>
  <si>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</si>
  <si>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</si>
  <si>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</si>
  <si>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</si>
  <si>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</si>
  <si>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</si>
  <si>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</si>
  <si>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</si>
  <si>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</si>
  <si>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</si>
  <si>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</si>
  <si>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</si>
  <si>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</si>
  <si>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</si>
  <si>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</si>
  <si>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</si>
  <si>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</si>
  <si>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</si>
  <si>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</si>
  <si>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</si>
  <si>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</si>
  <si>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</si>
  <si>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</si>
  <si>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</si>
  <si>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</si>
  <si>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</si>
  <si>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</si>
  <si>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</si>
  <si>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</si>
  <si>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</si>
  <si>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</si>
  <si>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</si>
  <si>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</si>
  <si>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</si>
  <si>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</si>
  <si>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</si>
  <si>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</si>
  <si>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</si>
  <si>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</si>
  <si>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</si>
  <si>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</si>
  <si>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</si>
  <si>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</si>
  <si>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</si>
  <si>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</si>
  <si>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</si>
  <si>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</si>
  <si>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</si>
  <si>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</si>
  <si>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</si>
  <si>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</si>
  <si>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</si>
  <si>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</si>
  <si>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</si>
  <si>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</si>
  <si>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</si>
  <si>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</si>
  <si>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</si>
  <si>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</si>
  <si>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</si>
  <si>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</si>
  <si>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</si>
  <si>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</si>
  <si>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</si>
  <si>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</si>
  <si>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</si>
  <si>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</si>
  <si>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</si>
  <si>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</si>
  <si>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</si>
  <si>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</si>
  <si>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</si>
  <si>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</si>
  <si>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</si>
  <si>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</si>
  <si>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</si>
  <si>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</si>
  <si>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</si>
  <si>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</si>
  <si>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</si>
  <si>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</si>
  <si>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</si>
  <si>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</si>
  <si>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</si>
  <si>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</si>
  <si>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</si>
  <si>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</si>
  <si>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</si>
  <si>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</si>
  <si>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</si>
  <si>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</si>
  <si>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</si>
  <si>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</si>
  <si>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</si>
  <si>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</si>
  <si>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</si>
  <si>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</si>
  <si>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</si>
  <si>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</si>
  <si>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</si>
  <si>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</si>
  <si>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</si>
  <si>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</si>
  <si>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</si>
  <si>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</si>
  <si>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</si>
  <si>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</si>
  <si>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</si>
  <si>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</si>
  <si>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</si>
  <si>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</si>
  <si>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</si>
  <si>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</si>
  <si>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</si>
  <si>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</si>
  <si>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</si>
  <si>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</si>
  <si>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</si>
  <si>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</si>
  <si>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</si>
  <si>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</si>
  <si>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</si>
  <si>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</si>
  <si>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</si>
  <si>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</si>
  <si>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</si>
  <si>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</si>
  <si>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</si>
  <si>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</si>
  <si>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</si>
  <si>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</si>
  <si>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</si>
  <si>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</si>
  <si>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</si>
  <si>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</si>
  <si>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</si>
  <si>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</si>
  <si>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</si>
  <si>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</si>
  <si>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</si>
  <si>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</si>
  <si>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</si>
  <si>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</si>
  <si>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</si>
  <si>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</si>
  <si>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</si>
  <si>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>75/50</t>
  </si>
  <si>
    <t xml:space="preserve">     на  "18" травня  2021 р.</t>
  </si>
  <si>
    <r>
      <t>"</t>
    </r>
    <r>
      <rPr>
        <u val="single"/>
        <sz val="20"/>
        <rFont val="Arial Cyr"/>
        <family val="0"/>
      </rPr>
      <t xml:space="preserve">     17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</si>
</sst>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5.emf" /><Relationship Id="rId3" Type="http://schemas.openxmlformats.org/officeDocument/2006/relationships/image" Target="../media/image27.emf" /><Relationship Id="rId4" Type="http://schemas.openxmlformats.org/officeDocument/2006/relationships/image" Target="../media/image23.emf" /><Relationship Id="rId5" Type="http://schemas.openxmlformats.org/officeDocument/2006/relationships/image" Target="../media/image1.emf" /><Relationship Id="rId6" Type="http://schemas.openxmlformats.org/officeDocument/2006/relationships/image" Target="../media/image28.emf" /><Relationship Id="rId7" Type="http://schemas.openxmlformats.org/officeDocument/2006/relationships/image" Target="../media/image20.emf" /><Relationship Id="rId8" Type="http://schemas.openxmlformats.org/officeDocument/2006/relationships/image" Target="../media/image30.emf" /><Relationship Id="rId9" Type="http://schemas.openxmlformats.org/officeDocument/2006/relationships/image" Target="../media/image31.emf" /><Relationship Id="rId10" Type="http://schemas.openxmlformats.org/officeDocument/2006/relationships/image" Target="../media/image38.emf" /><Relationship Id="rId11" Type="http://schemas.openxmlformats.org/officeDocument/2006/relationships/image" Target="../media/image29.emf" /><Relationship Id="rId12" Type="http://schemas.openxmlformats.org/officeDocument/2006/relationships/image" Target="../media/image33.emf" /><Relationship Id="rId13" Type="http://schemas.openxmlformats.org/officeDocument/2006/relationships/image" Target="../media/image34.emf" /><Relationship Id="rId14" Type="http://schemas.openxmlformats.org/officeDocument/2006/relationships/image" Target="../media/image21.emf" /><Relationship Id="rId15" Type="http://schemas.openxmlformats.org/officeDocument/2006/relationships/image" Target="../media/image35.emf" /><Relationship Id="rId16" Type="http://schemas.openxmlformats.org/officeDocument/2006/relationships/image" Target="../media/image36.emf" /><Relationship Id="rId17" Type="http://schemas.openxmlformats.org/officeDocument/2006/relationships/image" Target="../media/image19.emf" /><Relationship Id="rId18" Type="http://schemas.openxmlformats.org/officeDocument/2006/relationships/image" Target="../media/image37.emf" /><Relationship Id="rId19" Type="http://schemas.openxmlformats.org/officeDocument/2006/relationships/image" Target="../media/image26.emf" /><Relationship Id="rId20" Type="http://schemas.openxmlformats.org/officeDocument/2006/relationships/image" Target="../media/image22.emf" /><Relationship Id="rId21" Type="http://schemas.openxmlformats.org/officeDocument/2006/relationships/image" Target="../media/image32.emf" /><Relationship Id="rId22" Type="http://schemas.openxmlformats.org/officeDocument/2006/relationships/image" Target="../media/image18.emf" /><Relationship Id="rId23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15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359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360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85.203954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119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306</v>
      </c>
      <c r="P21" s="67" t="s">
        <v>136</v>
      </c>
      <c r="Q21" s="70" t="s">
        <v>146</v>
      </c>
      <c r="R21" s="67" t="s">
        <v>307</v>
      </c>
      <c r="S21" s="67" t="s">
        <v>10</v>
      </c>
      <c r="T21" s="67" t="s">
        <v>107</v>
      </c>
      <c r="U21" s="67"/>
      <c r="V21" s="67"/>
      <c r="W21" s="67" t="s">
        <v>239</v>
      </c>
      <c r="X21" s="67" t="s">
        <v>8</v>
      </c>
      <c r="Y21" s="84"/>
      <c r="Z21" s="70" t="s">
        <v>311</v>
      </c>
      <c r="AA21" s="67" t="s">
        <v>240</v>
      </c>
      <c r="AB21" s="67" t="s">
        <v>166</v>
      </c>
      <c r="AC21" s="67"/>
      <c r="AD21" s="67" t="s">
        <v>10</v>
      </c>
      <c r="AE21" s="67" t="s">
        <v>9</v>
      </c>
      <c r="AF21" s="67" t="s">
        <v>108</v>
      </c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150</v>
      </c>
      <c r="Q24" s="41" t="s">
        <v>358</v>
      </c>
      <c r="R24" s="41">
        <v>150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120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0</v>
      </c>
      <c r="AD24" s="40">
        <v>80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130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0.13</v>
      </c>
      <c r="AJ27" s="166"/>
      <c r="AK27" s="170">
        <f>SUM(G28:AG28)</f>
        <v>1.95</v>
      </c>
      <c r="AL27" s="170"/>
      <c r="AM27" s="153">
        <f>IF(AK27=0,0,AS117)</f>
        <v>117.5</v>
      </c>
      <c r="AN27" s="155">
        <f>AK27*AM27</f>
        <v>229.125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1.95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</v>
      </c>
      <c r="AJ33" s="166"/>
      <c r="AK33" s="170">
        <f>SUM(G34:AG34)</f>
        <v>0.6</v>
      </c>
      <c r="AL33" s="170"/>
      <c r="AM33" s="153">
        <f>IF(AK33=0,0,AV117)</f>
        <v>98.2</v>
      </c>
      <c r="AN33" s="155">
        <f>AK33*AM33</f>
        <v>58.92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0.152</v>
      </c>
      <c r="AJ37" s="166"/>
      <c r="AK37" s="170">
        <f>SUM(G38:AG38)</f>
        <v>2.28</v>
      </c>
      <c r="AL37" s="170"/>
      <c r="AM37" s="153">
        <f>IF(AK37=0,0,AX117)</f>
        <v>57.16</v>
      </c>
      <c r="AN37" s="155">
        <f>AK37*AM37</f>
        <v>130.32479999999998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2.28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f>VLOOKUP(обед2,таб,10,FALSE)</f>
        <v>7.5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0.0445</v>
      </c>
      <c r="AJ41" s="166"/>
      <c r="AK41" s="170">
        <f>SUM(G42:AG42)</f>
        <v>0.6675</v>
      </c>
      <c r="AL41" s="170"/>
      <c r="AM41" s="153">
        <f>IF(AK41=0,0,AZ117)</f>
        <v>165.332</v>
      </c>
      <c r="AN41" s="155">
        <f>AK41*AM41</f>
        <v>110.35910999999999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0.075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0.15</v>
      </c>
      <c r="P42" s="46">
        <f t="shared" si="27"/>
        <v>0.1125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0.105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v>2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5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0.015000000000000001</v>
      </c>
      <c r="AJ47" s="166"/>
      <c r="AK47" s="170">
        <f>SUM(G48:AG48)</f>
        <v>0.225</v>
      </c>
      <c r="AL47" s="170"/>
      <c r="AM47" s="153">
        <f>IF(AK47=0,0,BC117)</f>
        <v>44</v>
      </c>
      <c r="AN47" s="155">
        <f>AK47*AM47</f>
        <v>9.9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</v>
      </c>
      <c r="P48" s="46">
        <f t="shared" si="36"/>
      </c>
      <c r="Q48" s="47">
        <f t="shared" si="36"/>
        <v>0.03</v>
      </c>
      <c r="R48" s="46">
        <f t="shared" si="36"/>
        <v>0.03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57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0.318</v>
      </c>
      <c r="AJ49" s="166"/>
      <c r="AK49" s="170">
        <f>SUM(G50:AG50)</f>
        <v>4.7700000000000005</v>
      </c>
      <c r="AL49" s="170"/>
      <c r="AM49" s="153">
        <f>IF(AK49=0,0,BD117)</f>
        <v>18.8</v>
      </c>
      <c r="AN49" s="155">
        <f>AK49*AM49</f>
        <v>89.67600000000002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2.055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0.855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0.20800000000000002</v>
      </c>
      <c r="AJ53" s="166"/>
      <c r="AK53" s="170">
        <f>SUM(G54:AG54)</f>
        <v>3.12</v>
      </c>
      <c r="AL53" s="170"/>
      <c r="AM53" s="153">
        <f>IF(AK53=0,0,BF117)</f>
        <v>24.53</v>
      </c>
      <c r="AN53" s="155">
        <f>AK53*AM53</f>
        <v>76.5336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0.3</v>
      </c>
      <c r="AL55" s="170"/>
      <c r="AM55" s="15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0.015000000000000001</v>
      </c>
      <c r="AJ59" s="166"/>
      <c r="AK59" s="170">
        <f>SUM(G60:AG60)</f>
        <v>0.225</v>
      </c>
      <c r="AL59" s="170"/>
      <c r="AM59" s="153">
        <f>IF(AK59=0,0,BI117)</f>
        <v>128</v>
      </c>
      <c r="AN59" s="155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0.1</v>
      </c>
      <c r="AJ61" s="166"/>
      <c r="AK61" s="266">
        <f>SUM(G62:AG62)</f>
        <v>1.5</v>
      </c>
      <c r="AL61" s="266"/>
      <c r="AM61" s="153">
        <f>IF(AK61=0,0,BJ117)</f>
        <v>2.7</v>
      </c>
      <c r="AN61" s="155">
        <f>AK61*AM61</f>
        <v>4.050000000000001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1.5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2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0.064</v>
      </c>
      <c r="AJ65" s="166"/>
      <c r="AK65" s="170">
        <f>SUM(G66:AG66)</f>
        <v>0.96</v>
      </c>
      <c r="AL65" s="170"/>
      <c r="AM65" s="153">
        <f>IF(AK65=0,0,BL117)</f>
        <v>11.4</v>
      </c>
      <c r="AN65" s="155">
        <f>AK65*AM65</f>
        <v>10.943999999999999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0.03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0.855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v>25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0.025</v>
      </c>
      <c r="AJ69" s="166"/>
      <c r="AK69" s="170">
        <f>SUM(G70:AG70)</f>
        <v>0.375</v>
      </c>
      <c r="AL69" s="170"/>
      <c r="AM69" s="153">
        <f>IF(AK69=0,0,BN117)</f>
        <v>36.7</v>
      </c>
      <c r="AN69" s="155">
        <f>AK69*AM69</f>
        <v>13.762500000000001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  <v>0.375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12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0.012</v>
      </c>
      <c r="AJ83" s="166"/>
      <c r="AK83" s="170">
        <f>SUM(G84:AG84)</f>
        <v>0.18</v>
      </c>
      <c r="AL83" s="170"/>
      <c r="AM83" s="153">
        <f>IF(AK83=0,0,BR117)</f>
        <v>24.1</v>
      </c>
      <c r="AN83" s="155">
        <f>AK83*AM83</f>
        <v>4.338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  <v>0.18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52.5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0.0525</v>
      </c>
      <c r="AJ85" s="166"/>
      <c r="AK85" s="170">
        <f>SUM(G86:AG86)</f>
        <v>0.7875</v>
      </c>
      <c r="AL85" s="170"/>
      <c r="AM85" s="153">
        <f>IF(AK85=0,0,BS117)</f>
        <v>17</v>
      </c>
      <c r="AN85" s="155">
        <f>AK85*AM85</f>
        <v>13.3875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  <v>0.7875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17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94">
        <f>VLOOKUP(ужин8,таб,33,FALSE)</f>
        <v>0</v>
      </c>
      <c r="AH97" s="167">
        <v>614002</v>
      </c>
      <c r="AI97" s="165">
        <f>AK97/сред</f>
        <v>0.057</v>
      </c>
      <c r="AJ97" s="166"/>
      <c r="AK97" s="170">
        <f>SUM(G98:AG98)</f>
        <v>0.855</v>
      </c>
      <c r="AL97" s="170"/>
      <c r="AM97" s="153">
        <f>IF(AK97=0,0,BW117)</f>
        <v>21</v>
      </c>
      <c r="AN97" s="155">
        <f>AK97*AM97</f>
        <v>17.955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0.255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0.225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0.225</v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0.030000000000000002</v>
      </c>
      <c r="AJ105" s="166"/>
      <c r="AK105" s="170">
        <f>SUM(G106:AG106)</f>
        <v>0.45</v>
      </c>
      <c r="AL105" s="170"/>
      <c r="AM105" s="153">
        <f>IF(AK105=0,0,CA117)</f>
        <v>58.24</v>
      </c>
      <c r="AN105" s="155">
        <f>AK105*AM105</f>
        <v>26.208000000000002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0.45</v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4">
        <f>VLOOKUP(ужин8,таб,38,FALSE)</f>
        <v>0</v>
      </c>
      <c r="AH107" s="167">
        <v>615027</v>
      </c>
      <c r="AI107" s="165">
        <f>AK107/сред</f>
        <v>0.02</v>
      </c>
      <c r="AJ107" s="166"/>
      <c r="AK107" s="170">
        <f>SUM(G108:AG108)</f>
        <v>0.3</v>
      </c>
      <c r="AL107" s="170"/>
      <c r="AM107" s="153">
        <f>IF(AK107=0,0,CB117)</f>
        <v>62</v>
      </c>
      <c r="AN107" s="155">
        <f>AK107*AM107</f>
        <v>18.599999999999998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</v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0.18000000000000002</v>
      </c>
      <c r="AJ111" s="166"/>
      <c r="AK111" s="170">
        <f>SUM(G112:AG112)</f>
        <v>2.7</v>
      </c>
      <c r="AL111" s="170"/>
      <c r="AM111" s="15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4.5</v>
      </c>
      <c r="AL115" s="170"/>
      <c r="AM115" s="153">
        <f>IF(AK115=0,0,CF117)</f>
        <v>16.8</v>
      </c>
      <c r="AN115" s="155">
        <f>AK115*AM115</f>
        <v>75.60000000000001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85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0.265</v>
      </c>
      <c r="AJ125" s="166"/>
      <c r="AK125" s="170">
        <f>SUM(G126:AG126)</f>
        <v>3.975</v>
      </c>
      <c r="AL125" s="170"/>
      <c r="AM125" s="153">
        <f>IF(AK125=0,0,CG117)</f>
        <v>13.1</v>
      </c>
      <c r="AN125" s="155">
        <f>AK125*AM125</f>
        <v>52.0725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1.275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</v>
      </c>
      <c r="AJ127" s="166"/>
      <c r="AK127" s="170">
        <f>SUM(G128:AG128)</f>
        <v>0</v>
      </c>
      <c r="AL127" s="170"/>
      <c r="AM127" s="15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17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0.04700000000000001</v>
      </c>
      <c r="AJ129" s="166"/>
      <c r="AK129" s="170">
        <f>SUM(G130:AG130)</f>
        <v>0.7050000000000001</v>
      </c>
      <c r="AL129" s="170"/>
      <c r="AM129" s="153">
        <f>IF(AK129=0,0,CI117)</f>
        <v>5.9</v>
      </c>
      <c r="AN129" s="155">
        <f>AK129*AM129</f>
        <v>4.1595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0.255</v>
      </c>
      <c r="P130" s="45">
        <f t="shared" si="156"/>
      </c>
      <c r="Q130" s="49">
        <f t="shared" si="156"/>
        <v>0.18</v>
      </c>
      <c r="R130" s="45">
        <f t="shared" si="156"/>
        <v>0.27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18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0.018000000000000002</v>
      </c>
      <c r="AJ131" s="166"/>
      <c r="AK131" s="170">
        <f>SUM(G132:AG132)</f>
        <v>0.27</v>
      </c>
      <c r="AL131" s="170"/>
      <c r="AM131" s="153">
        <f>IF(AK131=0,0,CJ117)</f>
        <v>7.8</v>
      </c>
      <c r="AN131" s="155">
        <f>AK131*AM131</f>
        <v>2.106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v>150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0.15</v>
      </c>
      <c r="AJ135" s="166"/>
      <c r="AK135" s="170">
        <f>SUM(G136:AG136)</f>
        <v>2.25</v>
      </c>
      <c r="AL135" s="170"/>
      <c r="AM135" s="153">
        <f>IF(AK135=0,0,CL117)</f>
        <v>26.5</v>
      </c>
      <c r="AN135" s="155">
        <f>AK135*AM135</f>
        <v>59.625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2.25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</v>
      </c>
      <c r="AJ137" s="166"/>
      <c r="AK137" s="170">
        <f>SUM(G138:AG138)</f>
        <v>0</v>
      </c>
      <c r="AL137" s="170"/>
      <c r="AM137" s="153">
        <f>IF(AK137=0,0,CO117)</f>
        <v>0</v>
      </c>
      <c r="AN137" s="155">
        <f>AK137*AM137</f>
        <v>0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/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0.045</v>
      </c>
      <c r="AL141" s="170"/>
      <c r="AM141" s="153">
        <f>IF(AK141=0,0,CM117)</f>
        <v>52.8</v>
      </c>
      <c r="AN141" s="155">
        <f>AK141*AM141</f>
        <v>2.376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</v>
      </c>
      <c r="P142" s="45">
        <f t="shared" si="174"/>
      </c>
      <c r="Q142" s="49">
        <f t="shared" si="174"/>
        <v>0.015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0.1</v>
      </c>
      <c r="AJ145" s="166"/>
      <c r="AK145" s="170">
        <f>SUM(G146:AG146)</f>
        <v>1.5</v>
      </c>
      <c r="AL145" s="170"/>
      <c r="AM145" s="153">
        <f>IF(AK145=0,0,CP117)</f>
        <v>56.4</v>
      </c>
      <c r="AN145" s="155">
        <f>AK145*AM145</f>
        <v>84.6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4.95</v>
      </c>
      <c r="AL147" s="170"/>
      <c r="AM147" s="15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0.002</v>
      </c>
      <c r="AJ157" s="166"/>
      <c r="AK157" s="170">
        <f>SUM(G158:AG158)</f>
        <v>0.03</v>
      </c>
      <c r="AL157" s="170"/>
      <c r="AM157" s="153">
        <f>IF(AK157=0,0,CV117)</f>
        <v>150</v>
      </c>
      <c r="AN157" s="155">
        <f>AK157*AM157</f>
        <v>4.5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0.12</v>
      </c>
      <c r="AL163" s="170"/>
      <c r="AM163" s="153">
        <f>IF(AK163=0,0,CY117)</f>
        <v>10.24</v>
      </c>
      <c r="AN163" s="155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0.015</v>
      </c>
      <c r="AL165" s="170"/>
      <c r="AM165" s="153">
        <f>IF(AK165=0,0,CZ117)</f>
        <v>190</v>
      </c>
      <c r="AN165" s="155">
        <f>AK165*AM165</f>
        <v>2.85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1278.0593099999999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2021-05-17T05:36:13Z</cp:lastPrinted>
  <dcterms:created xsi:type="dcterms:W3CDTF">1996-10-08T23:32:33Z</dcterms:created>
  <dcterms:modified xsi:type="dcterms:W3CDTF">2021-05-19T04:23:45Z</dcterms:modified>
  <cp:category/>
  <cp:version/>
  <cp:contentType/>
  <cp:contentStatus/>
</cp:coreProperties>
</file>